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anijela\Desktop\29. Skupština - nacrt\29. Skupština za objavu\"/>
    </mc:Choice>
  </mc:AlternateContent>
  <xr:revisionPtr revIDLastSave="0" documentId="13_ncr:1_{00FC3AA0-7C20-4234-BF04-244249D216F3}" xr6:coauthVersionLast="47" xr6:coauthVersionMax="47" xr10:uidLastSave="{00000000-0000-0000-0000-000000000000}"/>
  <bookViews>
    <workbookView xWindow="380" yWindow="380" windowWidth="13911" windowHeight="13830" xr2:uid="{A284EE19-0A11-4ACA-BA87-8E115F375823}"/>
  </bookViews>
  <sheets>
    <sheet name="Izvršenje plana 2025" sheetId="7" r:id="rId1"/>
  </sheets>
  <definedNames>
    <definedName name="_xlnm._FilterDatabase" localSheetId="0" hidden="1">'Izvršenje plana 2025'!$A$17:$F$51</definedName>
    <definedName name="_xlnm.Print_Area" localSheetId="0">'Izvršenje plana 2025'!$B$1:$F$67</definedName>
  </definedName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7" l="1"/>
  <c r="F30" i="7"/>
  <c r="F31" i="7"/>
  <c r="E41" i="7"/>
  <c r="D58" i="7"/>
  <c r="F44" i="7"/>
  <c r="F45" i="7"/>
  <c r="F46" i="7"/>
  <c r="F48" i="7"/>
  <c r="F49" i="7"/>
  <c r="F50" i="7"/>
  <c r="F51" i="7"/>
  <c r="E23" i="7"/>
  <c r="F25" i="7"/>
  <c r="F26" i="7"/>
  <c r="F27" i="7"/>
  <c r="F33" i="7"/>
  <c r="F34" i="7"/>
  <c r="F40" i="7"/>
  <c r="F24" i="7"/>
  <c r="D18" i="7"/>
  <c r="D15" i="7"/>
  <c r="F59" i="7"/>
  <c r="F10" i="7"/>
  <c r="E58" i="7"/>
  <c r="F57" i="7"/>
  <c r="E54" i="7"/>
  <c r="D54" i="7"/>
  <c r="F53" i="7"/>
  <c r="E52" i="7"/>
  <c r="D52" i="7"/>
  <c r="F42" i="7"/>
  <c r="D41" i="7"/>
  <c r="D23" i="7"/>
  <c r="F21" i="7"/>
  <c r="F20" i="7"/>
  <c r="E15" i="7"/>
  <c r="F14" i="7"/>
  <c r="F12" i="7"/>
  <c r="F11" i="7"/>
  <c r="F15" i="7" l="1"/>
  <c r="F52" i="7"/>
  <c r="F54" i="7"/>
  <c r="F23" i="7"/>
  <c r="F41" i="7"/>
  <c r="D60" i="7"/>
  <c r="F19" i="7"/>
  <c r="E18" i="7"/>
  <c r="E60" i="7" s="1"/>
  <c r="F18" i="7" l="1"/>
  <c r="F60" i="7"/>
</calcChain>
</file>

<file path=xl/sharedStrings.xml><?xml version="1.0" encoding="utf-8"?>
<sst xmlns="http://schemas.openxmlformats.org/spreadsheetml/2006/main" count="76" uniqueCount="68">
  <si>
    <t>Agencija za održivi razvoj Općine Antunovac - RODA d.o.o</t>
  </si>
  <si>
    <t>Struktura (elementi) plana</t>
  </si>
  <si>
    <t>I.</t>
  </si>
  <si>
    <t>PRIHODI</t>
  </si>
  <si>
    <t>Prihod na temelju izdanih računa</t>
  </si>
  <si>
    <t>Prihod od JLS-a</t>
  </si>
  <si>
    <t>Sredstva EU za projekte</t>
  </si>
  <si>
    <t>Ostali poslovni prihodi</t>
  </si>
  <si>
    <t>UKUPNO PRIHODI</t>
  </si>
  <si>
    <t>II</t>
  </si>
  <si>
    <t xml:space="preserve">RASHODI </t>
  </si>
  <si>
    <t>I. RASHODI ZA ZAPOSLENE</t>
  </si>
  <si>
    <t>II.</t>
  </si>
  <si>
    <t>Ukupan trošak plaće za redovan rad</t>
  </si>
  <si>
    <t xml:space="preserve">Naknada za prijevoz na posao i s posla </t>
  </si>
  <si>
    <t>Nagrade, darovi u naravi, darovi za djecu</t>
  </si>
  <si>
    <t>Ostali rashodi za zaposlene</t>
  </si>
  <si>
    <t>II. MATERIJALNI RASHODI</t>
  </si>
  <si>
    <t xml:space="preserve">Potrošni materijal </t>
  </si>
  <si>
    <t>Sitni inventar</t>
  </si>
  <si>
    <t>Troškovi telefona, pošte i sl.</t>
  </si>
  <si>
    <t>Informatičke usluge, održavanje softvera i web stranica</t>
  </si>
  <si>
    <t>Troškovi održavanja i čišćenja</t>
  </si>
  <si>
    <t>Zakup stream servera</t>
  </si>
  <si>
    <t xml:space="preserve">Troškovi promidžbe, marketinga </t>
  </si>
  <si>
    <t>Administrativne i sudske pristojbe</t>
  </si>
  <si>
    <t>Knjigovodstvene usluge</t>
  </si>
  <si>
    <t>Reprezentacija</t>
  </si>
  <si>
    <t>Troškovi ostalih vanjskih usluga</t>
  </si>
  <si>
    <t>Dnevnice za službena putovanja i putni troškovi</t>
  </si>
  <si>
    <t>Aktivnosti u mreži BOND</t>
  </si>
  <si>
    <t>Stručna literatura i časopisi</t>
  </si>
  <si>
    <t>Ostali troškovi</t>
  </si>
  <si>
    <t>40</t>
  </si>
  <si>
    <t>Potrošni materijal</t>
  </si>
  <si>
    <t>Potrošena energija (plin, električna energija)</t>
  </si>
  <si>
    <t>41</t>
  </si>
  <si>
    <t>Troškovi zaštite na radu</t>
  </si>
  <si>
    <t>Troškovi ulaganja u poslovni prostor</t>
  </si>
  <si>
    <t>Intelektualne i osobne usluge</t>
  </si>
  <si>
    <t>Troškovi komunalnih usluga</t>
  </si>
  <si>
    <t>42</t>
  </si>
  <si>
    <t>46</t>
  </si>
  <si>
    <t>IV. RASHODI ZA NABAVU ROBA</t>
  </si>
  <si>
    <t>03</t>
  </si>
  <si>
    <t>Računalna i telekomunikacijska oprema</t>
  </si>
  <si>
    <t>Uredski namještaj</t>
  </si>
  <si>
    <t>UKUPNO RASHODI</t>
  </si>
  <si>
    <t xml:space="preserve">Prihodi od subvencija </t>
  </si>
  <si>
    <t>Index Izvršenje/Plan</t>
  </si>
  <si>
    <t xml:space="preserve">Amortizacija </t>
  </si>
  <si>
    <t>43</t>
  </si>
  <si>
    <t xml:space="preserve">Trošak prodane robe </t>
  </si>
  <si>
    <t xml:space="preserve">Bankovne usluge, troškovi platnog prometa i troškovi prava 
korištenja, porezi, kamate i sl. </t>
  </si>
  <si>
    <t>71</t>
  </si>
  <si>
    <t>V. RASHODI ZA NABAVU DUGOTRAJNE IMOVINE</t>
  </si>
  <si>
    <t>VI. FINANCIJSKI RASHODI</t>
  </si>
  <si>
    <t>Jačanje akceleracisjke aktivnosti - OSA</t>
  </si>
  <si>
    <t xml:space="preserve">        Direktorica</t>
  </si>
  <si>
    <t xml:space="preserve">Upravljanje - Prihod na temelju izdanih računa </t>
  </si>
  <si>
    <t>Doris Pavlović Užar, mag. cult.</t>
  </si>
  <si>
    <t>III. UPRAVLJANJE</t>
  </si>
  <si>
    <t>Izvještaj o izvršenju Financijskog plana za 2025. godinu</t>
  </si>
  <si>
    <t>Izvršenje Fin. plana 2025.</t>
  </si>
  <si>
    <t>Ostali poslovni rashodi</t>
  </si>
  <si>
    <t>Stručno usavršavanje zaposlenika</t>
  </si>
  <si>
    <t>Antunovac, 29. svibnja 2026. godine</t>
  </si>
  <si>
    <t>Plan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</si>
</sst>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n&quot;;[Red]\-#,##0\ &quot;kn&quot;"/>
  </numFmts>
  <fonts count="8" x14ac:knownFonts="1">
    <font>
      <sz val="11"/>
      <color theme="1"/>
      <name val="Calibri"/>
      <family val="2"/>
      <charset val="238"/>
      <scheme val="minor"/>
    </font>
    <font>
      <sz val="9"/>
      <color rgb="FF0070C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70C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u/>
      <sz val="9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4" fontId="2" fillId="0" borderId="0" xfId="0" applyNumberFormat="1" applyFont="1"/>
    <xf numFmtId="3" fontId="2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/>
    <xf numFmtId="3" fontId="2" fillId="3" borderId="7" xfId="0" applyNumberFormat="1" applyFont="1" applyFill="1" applyBorder="1"/>
    <xf numFmtId="0" fontId="4" fillId="4" borderId="9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0" xfId="0" applyFont="1" applyFill="1"/>
    <xf numFmtId="0" fontId="1" fillId="2" borderId="10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/>
    <xf numFmtId="0" fontId="5" fillId="5" borderId="12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6" fillId="6" borderId="7" xfId="0" applyFont="1" applyFill="1" applyBorder="1"/>
    <xf numFmtId="0" fontId="2" fillId="5" borderId="0" xfId="0" applyFont="1" applyFill="1"/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2" fillId="7" borderId="0" xfId="0" applyFont="1" applyFill="1"/>
    <xf numFmtId="0" fontId="5" fillId="7" borderId="5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6" xfId="0" applyNumberFormat="1" applyFont="1" applyBorder="1" applyAlignment="1">
      <alignment horizontal="left"/>
    </xf>
    <xf numFmtId="49" fontId="5" fillId="0" borderId="11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6" xfId="0" applyFont="1" applyBorder="1" applyAlignment="1">
      <alignment horizontal="left" vertical="center"/>
    </xf>
    <xf numFmtId="0" fontId="1" fillId="2" borderId="16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3" fillId="9" borderId="7" xfId="0" applyFont="1" applyFill="1" applyBorder="1"/>
    <xf numFmtId="0" fontId="1" fillId="2" borderId="18" xfId="0" applyFont="1" applyFill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10" fontId="3" fillId="0" borderId="0" xfId="0" applyNumberFormat="1" applyFont="1"/>
    <xf numFmtId="49" fontId="2" fillId="0" borderId="0" xfId="0" applyNumberFormat="1" applyFont="1"/>
    <xf numFmtId="49" fontId="7" fillId="0" borderId="0" xfId="0" applyNumberFormat="1" applyFont="1"/>
    <xf numFmtId="0" fontId="5" fillId="0" borderId="7" xfId="0" applyFont="1" applyBorder="1" applyAlignment="1">
      <alignment wrapText="1"/>
    </xf>
    <xf numFmtId="4" fontId="5" fillId="0" borderId="7" xfId="0" applyNumberFormat="1" applyFont="1" applyBorder="1"/>
    <xf numFmtId="4" fontId="6" fillId="5" borderId="7" xfId="0" applyNumberFormat="1" applyFont="1" applyFill="1" applyBorder="1"/>
    <xf numFmtId="4" fontId="6" fillId="8" borderId="14" xfId="0" applyNumberFormat="1" applyFont="1" applyFill="1" applyBorder="1"/>
    <xf numFmtId="4" fontId="6" fillId="8" borderId="7" xfId="0" applyNumberFormat="1" applyFont="1" applyFill="1" applyBorder="1"/>
    <xf numFmtId="4" fontId="3" fillId="9" borderId="7" xfId="0" applyNumberFormat="1" applyFont="1" applyFill="1" applyBorder="1"/>
    <xf numFmtId="0" fontId="2" fillId="8" borderId="19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4" fontId="3" fillId="8" borderId="17" xfId="0" applyNumberFormat="1" applyFont="1" applyFill="1" applyBorder="1" applyAlignment="1">
      <alignment horizontal="center"/>
    </xf>
    <xf numFmtId="3" fontId="3" fillId="8" borderId="17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left"/>
    </xf>
    <xf numFmtId="3" fontId="3" fillId="0" borderId="4" xfId="0" applyNumberFormat="1" applyFont="1" applyBorder="1" applyAlignment="1">
      <alignment horizontal="center" vertical="center" wrapText="1"/>
    </xf>
    <xf numFmtId="3" fontId="2" fillId="3" borderId="8" xfId="0" applyNumberFormat="1" applyFont="1" applyFill="1" applyBorder="1"/>
    <xf numFmtId="10" fontId="5" fillId="0" borderId="8" xfId="0" applyNumberFormat="1" applyFont="1" applyBorder="1"/>
    <xf numFmtId="10" fontId="5" fillId="6" borderId="8" xfId="0" applyNumberFormat="1" applyFont="1" applyFill="1" applyBorder="1"/>
    <xf numFmtId="10" fontId="6" fillId="8" borderId="8" xfId="0" applyNumberFormat="1" applyFont="1" applyFill="1" applyBorder="1"/>
    <xf numFmtId="10" fontId="5" fillId="8" borderId="8" xfId="0" applyNumberFormat="1" applyFont="1" applyFill="1" applyBorder="1"/>
    <xf numFmtId="10" fontId="5" fillId="9" borderId="8" xfId="0" applyNumberFormat="1" applyFont="1" applyFill="1" applyBorder="1"/>
    <xf numFmtId="10" fontId="5" fillId="8" borderId="20" xfId="0" applyNumberFormat="1" applyFont="1" applyFill="1" applyBorder="1"/>
    <xf numFmtId="49" fontId="6" fillId="0" borderId="0" xfId="0" applyNumberFormat="1" applyFont="1"/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left"/>
    </xf>
    <xf numFmtId="0" fontId="6" fillId="8" borderId="14" xfId="0" applyFont="1" applyFill="1" applyBorder="1" applyAlignment="1">
      <alignment horizontal="left"/>
    </xf>
    <xf numFmtId="0" fontId="6" fillId="8" borderId="11" xfId="0" applyFont="1" applyFill="1" applyBorder="1" applyAlignment="1">
      <alignment horizontal="left" vertical="center"/>
    </xf>
    <xf numFmtId="0" fontId="6" fillId="8" borderId="14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651EE-13FB-4D20-BF6A-26122F8A826C}">
  <sheetPr>
    <pageSetUpPr fitToPage="1"/>
  </sheetPr>
  <dimension ref="A1:AD68"/>
  <sheetViews>
    <sheetView tabSelected="1" topLeftCell="B7" zoomScale="86" zoomScaleNormal="86" zoomScaleSheetLayoutView="94" workbookViewId="0">
      <selection activeCell="I17" sqref="I17"/>
    </sheetView>
  </sheetViews>
  <sheetFormatPr defaultColWidth="9.125" defaultRowHeight="11.55" x14ac:dyDescent="0.2"/>
  <cols>
    <col min="1" max="1" width="4.75" style="1" hidden="1" customWidth="1"/>
    <col min="2" max="2" width="4.75" style="2" customWidth="1"/>
    <col min="3" max="3" width="44.125" style="3" customWidth="1"/>
    <col min="4" max="5" width="16.625" style="4" customWidth="1"/>
    <col min="6" max="6" width="13.625" style="4" customWidth="1"/>
    <col min="7" max="16384" width="9.125" style="3"/>
  </cols>
  <sheetData>
    <row r="1" spans="1:30" ht="11.25" customHeight="1" x14ac:dyDescent="0.2"/>
    <row r="2" spans="1:30" ht="14.45" customHeight="1" x14ac:dyDescent="0.2">
      <c r="B2" s="72" t="s">
        <v>0</v>
      </c>
      <c r="C2" s="72"/>
      <c r="D2" s="72"/>
      <c r="E2" s="72"/>
      <c r="F2" s="72"/>
    </row>
    <row r="3" spans="1:30" ht="14.45" customHeight="1" x14ac:dyDescent="0.2">
      <c r="B3" s="72" t="s">
        <v>62</v>
      </c>
      <c r="C3" s="72"/>
      <c r="D3" s="72"/>
      <c r="E3" s="72"/>
      <c r="F3" s="72"/>
    </row>
    <row r="4" spans="1:30" ht="12.25" thickBot="1" x14ac:dyDescent="0.25">
      <c r="D4" s="6"/>
      <c r="E4" s="6"/>
      <c r="F4" s="6"/>
    </row>
    <row r="5" spans="1:30" ht="54.7" customHeight="1" thickBot="1" x14ac:dyDescent="0.25">
      <c r="A5" s="7"/>
      <c r="B5" s="8"/>
      <c r="C5" s="9" t="s">
        <v>1</v>
      </c>
      <c r="D5" s="10" t="s">
        <v>67</v>
      </c>
      <c r="E5" s="10" t="s">
        <v>63</v>
      </c>
      <c r="F5" s="62" t="s">
        <v>49</v>
      </c>
    </row>
    <row r="6" spans="1:30" ht="8.35" customHeight="1" thickBot="1" x14ac:dyDescent="0.25">
      <c r="A6" s="11"/>
      <c r="B6" s="12"/>
      <c r="C6" s="13"/>
      <c r="D6" s="14"/>
      <c r="E6" s="14"/>
      <c r="F6" s="63"/>
    </row>
    <row r="7" spans="1:30" s="17" customFormat="1" ht="14.95" customHeight="1" thickTop="1" thickBot="1" x14ac:dyDescent="0.25">
      <c r="A7" s="15" t="s">
        <v>2</v>
      </c>
      <c r="B7" s="16" t="s">
        <v>2</v>
      </c>
      <c r="C7" s="73" t="s">
        <v>3</v>
      </c>
      <c r="D7" s="73"/>
      <c r="E7" s="73"/>
      <c r="F7" s="74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8.35" customHeight="1" thickTop="1" thickBot="1" x14ac:dyDescent="0.25">
      <c r="A8" s="18"/>
      <c r="B8" s="12"/>
      <c r="C8" s="13"/>
      <c r="D8" s="14"/>
      <c r="E8" s="14"/>
      <c r="F8" s="63"/>
    </row>
    <row r="9" spans="1:30" x14ac:dyDescent="0.2">
      <c r="A9" s="19">
        <v>1</v>
      </c>
      <c r="B9" s="20">
        <v>75</v>
      </c>
      <c r="C9" s="21" t="s">
        <v>4</v>
      </c>
      <c r="D9" s="52">
        <v>0</v>
      </c>
      <c r="E9" s="52">
        <v>0</v>
      </c>
      <c r="F9" s="64">
        <v>0</v>
      </c>
    </row>
    <row r="10" spans="1:30" x14ac:dyDescent="0.2">
      <c r="A10" s="19"/>
      <c r="B10" s="20">
        <v>75</v>
      </c>
      <c r="C10" s="21" t="s">
        <v>59</v>
      </c>
      <c r="D10" s="52">
        <v>77000</v>
      </c>
      <c r="E10" s="52">
        <v>76813.83</v>
      </c>
      <c r="F10" s="64">
        <f>E10/D10</f>
        <v>0.99758220779220785</v>
      </c>
      <c r="H10" s="5"/>
    </row>
    <row r="11" spans="1:30" x14ac:dyDescent="0.2">
      <c r="A11" s="19"/>
      <c r="B11" s="20">
        <v>78</v>
      </c>
      <c r="C11" s="21" t="s">
        <v>5</v>
      </c>
      <c r="D11" s="52">
        <v>150000</v>
      </c>
      <c r="E11" s="52">
        <v>150000</v>
      </c>
      <c r="F11" s="64">
        <f>E11/D11</f>
        <v>1</v>
      </c>
      <c r="M11" s="4"/>
      <c r="N11" s="4"/>
    </row>
    <row r="12" spans="1:30" x14ac:dyDescent="0.2">
      <c r="A12" s="19"/>
      <c r="B12" s="20">
        <v>78</v>
      </c>
      <c r="C12" s="21" t="s">
        <v>48</v>
      </c>
      <c r="D12" s="52">
        <v>10100</v>
      </c>
      <c r="E12" s="52">
        <v>9687.4699999999993</v>
      </c>
      <c r="F12" s="64">
        <f>E12/D12</f>
        <v>0.95915544554455434</v>
      </c>
      <c r="G12" s="5"/>
      <c r="H12" s="4"/>
      <c r="N12" s="4"/>
    </row>
    <row r="13" spans="1:30" x14ac:dyDescent="0.2">
      <c r="A13" s="19">
        <v>2</v>
      </c>
      <c r="B13" s="20">
        <v>78</v>
      </c>
      <c r="C13" s="21" t="s">
        <v>6</v>
      </c>
      <c r="D13" s="52">
        <v>0</v>
      </c>
      <c r="E13" s="52">
        <v>0</v>
      </c>
      <c r="F13" s="64">
        <v>0</v>
      </c>
    </row>
    <row r="14" spans="1:30" x14ac:dyDescent="0.2">
      <c r="A14" s="19">
        <v>3</v>
      </c>
      <c r="B14" s="20">
        <v>7</v>
      </c>
      <c r="C14" s="21" t="s">
        <v>7</v>
      </c>
      <c r="D14" s="52">
        <v>500</v>
      </c>
      <c r="E14" s="52">
        <v>3.32</v>
      </c>
      <c r="F14" s="64">
        <f>E14/D14</f>
        <v>6.6400000000000001E-3</v>
      </c>
      <c r="G14" s="5"/>
      <c r="H14" s="5"/>
      <c r="I14" s="4"/>
    </row>
    <row r="15" spans="1:30" s="25" customFormat="1" ht="12.25" thickBot="1" x14ac:dyDescent="0.25">
      <c r="A15" s="22">
        <v>6</v>
      </c>
      <c r="B15" s="23"/>
      <c r="C15" s="24" t="s">
        <v>8</v>
      </c>
      <c r="D15" s="53">
        <f>SUM(D9:D14)</f>
        <v>237600</v>
      </c>
      <c r="E15" s="53">
        <f>SUM(E9:E14)</f>
        <v>236504.62000000002</v>
      </c>
      <c r="F15" s="65">
        <f>E15/D15</f>
        <v>0.99538981481481492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12.25" thickBot="1" x14ac:dyDescent="0.25">
      <c r="A16" s="26"/>
      <c r="B16" s="27"/>
      <c r="C16" s="28"/>
      <c r="D16" s="28"/>
      <c r="E16" s="28"/>
      <c r="F16" s="34"/>
    </row>
    <row r="17" spans="1:30" s="31" customFormat="1" ht="14.95" customHeight="1" x14ac:dyDescent="0.2">
      <c r="A17" s="29"/>
      <c r="B17" s="30" t="s">
        <v>9</v>
      </c>
      <c r="C17" s="75" t="s">
        <v>10</v>
      </c>
      <c r="D17" s="75"/>
      <c r="E17" s="75"/>
      <c r="F17" s="7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s="31" customFormat="1" ht="14.95" customHeight="1" x14ac:dyDescent="0.2">
      <c r="A18" s="32"/>
      <c r="B18" s="77" t="s">
        <v>11</v>
      </c>
      <c r="C18" s="78"/>
      <c r="D18" s="54">
        <f>SUM(D19:D22)</f>
        <v>113950</v>
      </c>
      <c r="E18" s="54">
        <f>E19+E20+E21</f>
        <v>113029.51</v>
      </c>
      <c r="F18" s="66">
        <f t="shared" ref="F18:F23" si="0">E18/D18</f>
        <v>0.99192198332602011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x14ac:dyDescent="0.2">
      <c r="A19" s="33" t="s">
        <v>12</v>
      </c>
      <c r="B19" s="20">
        <v>42</v>
      </c>
      <c r="C19" s="21" t="s">
        <v>13</v>
      </c>
      <c r="D19" s="52">
        <v>104000</v>
      </c>
      <c r="E19" s="52">
        <v>103120.79</v>
      </c>
      <c r="F19" s="64">
        <f t="shared" si="0"/>
        <v>0.99154605769230764</v>
      </c>
    </row>
    <row r="20" spans="1:30" x14ac:dyDescent="0.2">
      <c r="A20" s="19"/>
      <c r="B20" s="20">
        <v>46</v>
      </c>
      <c r="C20" s="21" t="s">
        <v>14</v>
      </c>
      <c r="D20" s="52">
        <v>2780</v>
      </c>
      <c r="E20" s="52">
        <v>2740.72</v>
      </c>
      <c r="F20" s="64">
        <f t="shared" si="0"/>
        <v>0.98587050359712225</v>
      </c>
      <c r="G20" s="5"/>
      <c r="H20" s="5"/>
    </row>
    <row r="21" spans="1:30" x14ac:dyDescent="0.2">
      <c r="A21" s="19"/>
      <c r="B21" s="20">
        <v>46</v>
      </c>
      <c r="C21" s="21" t="s">
        <v>15</v>
      </c>
      <c r="D21" s="52">
        <v>7170</v>
      </c>
      <c r="E21" s="52">
        <v>7168</v>
      </c>
      <c r="F21" s="64">
        <f t="shared" si="0"/>
        <v>0.99972105997210603</v>
      </c>
      <c r="G21" s="5"/>
    </row>
    <row r="22" spans="1:30" x14ac:dyDescent="0.2">
      <c r="A22" s="19"/>
      <c r="B22" s="20">
        <v>46</v>
      </c>
      <c r="C22" s="21" t="s">
        <v>16</v>
      </c>
      <c r="D22" s="52">
        <v>0</v>
      </c>
      <c r="E22" s="52">
        <v>0</v>
      </c>
      <c r="F22" s="64">
        <v>0</v>
      </c>
      <c r="L22" s="5"/>
    </row>
    <row r="23" spans="1:30" ht="14.95" customHeight="1" x14ac:dyDescent="0.2">
      <c r="A23" s="35"/>
      <c r="B23" s="79" t="s">
        <v>17</v>
      </c>
      <c r="C23" s="80"/>
      <c r="D23" s="55">
        <f>SUM(D24:D40)</f>
        <v>10630</v>
      </c>
      <c r="E23" s="55">
        <f>SUM(E24:E40)</f>
        <v>10359.709999999999</v>
      </c>
      <c r="F23" s="67">
        <f t="shared" si="0"/>
        <v>0.97457290686735643</v>
      </c>
      <c r="I23" s="5"/>
      <c r="L23" s="4"/>
    </row>
    <row r="24" spans="1:30" x14ac:dyDescent="0.2">
      <c r="A24" s="36"/>
      <c r="B24" s="20">
        <v>40</v>
      </c>
      <c r="C24" s="21" t="s">
        <v>18</v>
      </c>
      <c r="D24" s="52">
        <v>1850</v>
      </c>
      <c r="E24" s="52">
        <v>1830.1</v>
      </c>
      <c r="F24" s="64">
        <f>E24/D24</f>
        <v>0.9892432432432432</v>
      </c>
      <c r="G24" s="5"/>
      <c r="H24" s="5"/>
      <c r="I24" s="5"/>
      <c r="L24" s="5"/>
    </row>
    <row r="25" spans="1:30" x14ac:dyDescent="0.2">
      <c r="A25" s="36"/>
      <c r="B25" s="20">
        <v>40</v>
      </c>
      <c r="C25" s="21" t="s">
        <v>19</v>
      </c>
      <c r="D25" s="52">
        <v>105</v>
      </c>
      <c r="E25" s="52">
        <v>103.75</v>
      </c>
      <c r="F25" s="64">
        <f t="shared" ref="F25:F40" si="1">E25/D25</f>
        <v>0.98809523809523814</v>
      </c>
      <c r="G25" s="5"/>
      <c r="M25" s="4"/>
    </row>
    <row r="26" spans="1:30" x14ac:dyDescent="0.2">
      <c r="A26" s="36">
        <v>10</v>
      </c>
      <c r="B26" s="20">
        <v>41</v>
      </c>
      <c r="C26" s="21" t="s">
        <v>20</v>
      </c>
      <c r="D26" s="52">
        <v>2020</v>
      </c>
      <c r="E26" s="52">
        <v>2012.2</v>
      </c>
      <c r="F26" s="64">
        <f t="shared" si="1"/>
        <v>0.99613861386138614</v>
      </c>
      <c r="G26" s="5"/>
      <c r="J26" s="4"/>
    </row>
    <row r="27" spans="1:30" x14ac:dyDescent="0.2">
      <c r="A27" s="19"/>
      <c r="B27" s="20">
        <v>41</v>
      </c>
      <c r="C27" s="21" t="s">
        <v>21</v>
      </c>
      <c r="D27" s="52">
        <v>2445</v>
      </c>
      <c r="E27" s="52">
        <v>2317.16</v>
      </c>
      <c r="F27" s="64">
        <f t="shared" si="1"/>
        <v>0.94771370143149281</v>
      </c>
      <c r="G27" s="5"/>
      <c r="H27" s="5"/>
      <c r="L27" s="4"/>
    </row>
    <row r="28" spans="1:30" x14ac:dyDescent="0.2">
      <c r="A28" s="19"/>
      <c r="B28" s="20">
        <v>41</v>
      </c>
      <c r="C28" s="21" t="s">
        <v>23</v>
      </c>
      <c r="D28" s="52">
        <v>0</v>
      </c>
      <c r="E28" s="52">
        <v>0</v>
      </c>
      <c r="F28" s="64">
        <v>0</v>
      </c>
      <c r="L28" s="4"/>
    </row>
    <row r="29" spans="1:30" x14ac:dyDescent="0.2">
      <c r="A29" s="19"/>
      <c r="B29" s="20">
        <v>41</v>
      </c>
      <c r="C29" s="21" t="s">
        <v>24</v>
      </c>
      <c r="D29" s="52">
        <v>0</v>
      </c>
      <c r="E29" s="52">
        <v>0</v>
      </c>
      <c r="F29" s="64">
        <v>0</v>
      </c>
    </row>
    <row r="30" spans="1:30" x14ac:dyDescent="0.2">
      <c r="A30" s="19"/>
      <c r="B30" s="20">
        <v>41</v>
      </c>
      <c r="C30" s="21" t="s">
        <v>25</v>
      </c>
      <c r="D30" s="52">
        <v>55</v>
      </c>
      <c r="E30" s="52">
        <v>53.09</v>
      </c>
      <c r="F30" s="64">
        <f t="shared" si="1"/>
        <v>0.96527272727272728</v>
      </c>
    </row>
    <row r="31" spans="1:30" x14ac:dyDescent="0.2">
      <c r="A31" s="19">
        <v>12</v>
      </c>
      <c r="B31" s="20">
        <v>41</v>
      </c>
      <c r="C31" s="21" t="s">
        <v>26</v>
      </c>
      <c r="D31" s="52">
        <v>2900</v>
      </c>
      <c r="E31" s="52">
        <v>2880</v>
      </c>
      <c r="F31" s="64">
        <f t="shared" si="1"/>
        <v>0.99310344827586206</v>
      </c>
    </row>
    <row r="32" spans="1:30" x14ac:dyDescent="0.2">
      <c r="A32" s="19">
        <v>9</v>
      </c>
      <c r="B32" s="20">
        <v>41</v>
      </c>
      <c r="C32" s="21" t="s">
        <v>27</v>
      </c>
      <c r="D32" s="52">
        <v>0</v>
      </c>
      <c r="E32" s="52">
        <v>0</v>
      </c>
      <c r="F32" s="64">
        <v>0</v>
      </c>
      <c r="G32" s="5"/>
    </row>
    <row r="33" spans="1:15" x14ac:dyDescent="0.2">
      <c r="A33" s="19">
        <v>14</v>
      </c>
      <c r="B33" s="20">
        <v>41</v>
      </c>
      <c r="C33" s="21" t="s">
        <v>28</v>
      </c>
      <c r="D33" s="52">
        <v>255</v>
      </c>
      <c r="E33" s="52">
        <v>253.26</v>
      </c>
      <c r="F33" s="64">
        <f t="shared" si="1"/>
        <v>0.99317647058823522</v>
      </c>
      <c r="G33" s="5"/>
      <c r="H33" s="5"/>
    </row>
    <row r="34" spans="1:15" x14ac:dyDescent="0.2">
      <c r="A34" s="19"/>
      <c r="B34" s="20">
        <v>46</v>
      </c>
      <c r="C34" s="21" t="s">
        <v>29</v>
      </c>
      <c r="D34" s="52">
        <v>370</v>
      </c>
      <c r="E34" s="52">
        <v>288.5</v>
      </c>
      <c r="F34" s="64">
        <f t="shared" si="1"/>
        <v>0.77972972972972976</v>
      </c>
      <c r="G34" s="5"/>
      <c r="J34" s="61"/>
    </row>
    <row r="35" spans="1:15" x14ac:dyDescent="0.2">
      <c r="A35" s="19"/>
      <c r="B35" s="20">
        <v>4</v>
      </c>
      <c r="C35" s="21" t="s">
        <v>57</v>
      </c>
      <c r="D35" s="52">
        <v>0</v>
      </c>
      <c r="E35" s="52">
        <v>0</v>
      </c>
      <c r="F35" s="64">
        <v>0</v>
      </c>
      <c r="J35" s="61"/>
    </row>
    <row r="36" spans="1:15" x14ac:dyDescent="0.2">
      <c r="A36" s="19"/>
      <c r="B36" s="20">
        <v>46</v>
      </c>
      <c r="C36" s="21" t="s">
        <v>30</v>
      </c>
      <c r="D36" s="52">
        <v>0</v>
      </c>
      <c r="E36" s="52">
        <v>0</v>
      </c>
      <c r="F36" s="64">
        <v>0</v>
      </c>
    </row>
    <row r="37" spans="1:15" x14ac:dyDescent="0.2">
      <c r="A37" s="19">
        <v>17</v>
      </c>
      <c r="B37" s="20">
        <v>46</v>
      </c>
      <c r="C37" s="21" t="s">
        <v>31</v>
      </c>
      <c r="D37" s="52">
        <v>0</v>
      </c>
      <c r="E37" s="52">
        <v>0</v>
      </c>
      <c r="F37" s="64">
        <v>0</v>
      </c>
    </row>
    <row r="38" spans="1:15" x14ac:dyDescent="0.2">
      <c r="A38" s="36"/>
      <c r="B38" s="20">
        <v>46</v>
      </c>
      <c r="C38" s="21" t="s">
        <v>65</v>
      </c>
      <c r="D38" s="52">
        <v>0</v>
      </c>
      <c r="E38" s="52">
        <v>0</v>
      </c>
      <c r="F38" s="64">
        <v>0</v>
      </c>
    </row>
    <row r="39" spans="1:15" x14ac:dyDescent="0.2">
      <c r="A39" s="36"/>
      <c r="B39" s="20">
        <v>46</v>
      </c>
      <c r="C39" s="21" t="s">
        <v>32</v>
      </c>
      <c r="D39" s="52">
        <v>300</v>
      </c>
      <c r="E39" s="52">
        <f>292.64+0.01</f>
        <v>292.64999999999998</v>
      </c>
      <c r="F39" s="64">
        <v>0</v>
      </c>
      <c r="G39" s="5"/>
      <c r="H39" s="5"/>
    </row>
    <row r="40" spans="1:15" ht="12.25" customHeight="1" x14ac:dyDescent="0.2">
      <c r="A40" s="19"/>
      <c r="B40" s="20">
        <v>46</v>
      </c>
      <c r="C40" s="21" t="s">
        <v>64</v>
      </c>
      <c r="D40" s="52">
        <v>330</v>
      </c>
      <c r="E40" s="52">
        <v>329</v>
      </c>
      <c r="F40" s="64">
        <f t="shared" si="1"/>
        <v>0.99696969696969695</v>
      </c>
    </row>
    <row r="41" spans="1:15" x14ac:dyDescent="0.2">
      <c r="A41" s="37"/>
      <c r="B41" s="79" t="s">
        <v>61</v>
      </c>
      <c r="C41" s="80"/>
      <c r="D41" s="55">
        <f>SUM(D42:D51)</f>
        <v>111570</v>
      </c>
      <c r="E41" s="55">
        <f>SUM(E42:E51)</f>
        <v>108779.92</v>
      </c>
      <c r="F41" s="67">
        <f t="shared" ref="F41:F54" si="2">E41/D41</f>
        <v>0.97499256072420903</v>
      </c>
      <c r="L41" s="5"/>
      <c r="N41" s="4"/>
    </row>
    <row r="42" spans="1:15" x14ac:dyDescent="0.2">
      <c r="A42" s="37"/>
      <c r="B42" s="38" t="s">
        <v>33</v>
      </c>
      <c r="C42" s="21" t="s">
        <v>34</v>
      </c>
      <c r="D42" s="52">
        <v>1600</v>
      </c>
      <c r="E42" s="52">
        <v>1574.7</v>
      </c>
      <c r="F42" s="64">
        <f t="shared" si="2"/>
        <v>0.98418749999999999</v>
      </c>
      <c r="G42" s="5"/>
    </row>
    <row r="43" spans="1:15" x14ac:dyDescent="0.2">
      <c r="A43" s="37"/>
      <c r="B43" s="20">
        <v>40</v>
      </c>
      <c r="C43" s="21" t="s">
        <v>19</v>
      </c>
      <c r="D43" s="52">
        <v>0</v>
      </c>
      <c r="E43" s="52">
        <v>0</v>
      </c>
      <c r="F43" s="64">
        <v>0</v>
      </c>
      <c r="G43" s="5"/>
      <c r="H43" s="5"/>
    </row>
    <row r="44" spans="1:15" x14ac:dyDescent="0.2">
      <c r="A44" s="37"/>
      <c r="B44" s="38" t="s">
        <v>33</v>
      </c>
      <c r="C44" s="21" t="s">
        <v>35</v>
      </c>
      <c r="D44" s="52">
        <v>38500</v>
      </c>
      <c r="E44" s="52">
        <v>37354.03</v>
      </c>
      <c r="F44" s="64">
        <f t="shared" si="2"/>
        <v>0.97023454545454546</v>
      </c>
      <c r="O44" s="4"/>
    </row>
    <row r="45" spans="1:15" x14ac:dyDescent="0.2">
      <c r="A45" s="37"/>
      <c r="B45" s="38" t="s">
        <v>36</v>
      </c>
      <c r="C45" s="21" t="s">
        <v>22</v>
      </c>
      <c r="D45" s="52">
        <v>20400</v>
      </c>
      <c r="E45" s="52">
        <v>19732.41</v>
      </c>
      <c r="F45" s="64">
        <f t="shared" si="2"/>
        <v>0.967275</v>
      </c>
    </row>
    <row r="46" spans="1:15" x14ac:dyDescent="0.2">
      <c r="A46" s="19"/>
      <c r="B46" s="38" t="s">
        <v>36</v>
      </c>
      <c r="C46" s="21" t="s">
        <v>37</v>
      </c>
      <c r="D46" s="52">
        <v>1600</v>
      </c>
      <c r="E46" s="52">
        <v>1555.05</v>
      </c>
      <c r="F46" s="64">
        <f t="shared" si="2"/>
        <v>0.97190624999999997</v>
      </c>
      <c r="G46" s="5"/>
      <c r="H46" s="5"/>
    </row>
    <row r="47" spans="1:15" x14ac:dyDescent="0.2">
      <c r="A47" s="19"/>
      <c r="B47" s="38" t="s">
        <v>36</v>
      </c>
      <c r="C47" s="21" t="s">
        <v>38</v>
      </c>
      <c r="D47" s="52">
        <v>0</v>
      </c>
      <c r="E47" s="52">
        <v>0</v>
      </c>
      <c r="F47" s="64">
        <v>0</v>
      </c>
    </row>
    <row r="48" spans="1:15" x14ac:dyDescent="0.2">
      <c r="A48" s="19"/>
      <c r="B48" s="20">
        <v>41</v>
      </c>
      <c r="C48" s="21" t="s">
        <v>39</v>
      </c>
      <c r="D48" s="52">
        <v>6750</v>
      </c>
      <c r="E48" s="52">
        <v>6586.78</v>
      </c>
      <c r="F48" s="64">
        <f t="shared" si="2"/>
        <v>0.97581925925925928</v>
      </c>
      <c r="G48" s="5"/>
      <c r="H48" s="5"/>
    </row>
    <row r="49" spans="1:13" x14ac:dyDescent="0.2">
      <c r="A49" s="19"/>
      <c r="B49" s="20">
        <v>41</v>
      </c>
      <c r="C49" s="21" t="s">
        <v>40</v>
      </c>
      <c r="D49" s="52">
        <v>2950</v>
      </c>
      <c r="E49" s="52">
        <v>2864.47</v>
      </c>
      <c r="F49" s="64">
        <f t="shared" si="2"/>
        <v>0.97100677966101689</v>
      </c>
      <c r="M49" s="4"/>
    </row>
    <row r="50" spans="1:13" x14ac:dyDescent="0.2">
      <c r="A50" s="19"/>
      <c r="B50" s="38" t="s">
        <v>41</v>
      </c>
      <c r="C50" s="21" t="s">
        <v>13</v>
      </c>
      <c r="D50" s="52">
        <v>38800</v>
      </c>
      <c r="E50" s="52">
        <v>38156.800000000003</v>
      </c>
      <c r="F50" s="64">
        <f t="shared" si="2"/>
        <v>0.98342268041237124</v>
      </c>
      <c r="G50" s="5"/>
      <c r="H50" s="5"/>
    </row>
    <row r="51" spans="1:13" x14ac:dyDescent="0.2">
      <c r="A51" s="19"/>
      <c r="B51" s="38" t="s">
        <v>42</v>
      </c>
      <c r="C51" s="21" t="s">
        <v>14</v>
      </c>
      <c r="D51" s="52">
        <v>970</v>
      </c>
      <c r="E51" s="52">
        <v>955.68</v>
      </c>
      <c r="F51" s="64">
        <f t="shared" si="2"/>
        <v>0.98523711340206177</v>
      </c>
    </row>
    <row r="52" spans="1:13" x14ac:dyDescent="0.2">
      <c r="A52" s="19">
        <v>21</v>
      </c>
      <c r="B52" s="79" t="s">
        <v>43</v>
      </c>
      <c r="C52" s="80"/>
      <c r="D52" s="55">
        <f>D53</f>
        <v>50</v>
      </c>
      <c r="E52" s="55">
        <f>E53</f>
        <v>0</v>
      </c>
      <c r="F52" s="67">
        <f t="shared" si="2"/>
        <v>0</v>
      </c>
      <c r="G52" s="5"/>
    </row>
    <row r="53" spans="1:13" x14ac:dyDescent="0.2">
      <c r="A53" s="19"/>
      <c r="B53" s="39" t="s">
        <v>54</v>
      </c>
      <c r="C53" s="40" t="s">
        <v>52</v>
      </c>
      <c r="D53" s="52">
        <v>50</v>
      </c>
      <c r="E53" s="52">
        <v>0</v>
      </c>
      <c r="F53" s="64">
        <f t="shared" si="2"/>
        <v>0</v>
      </c>
    </row>
    <row r="54" spans="1:13" x14ac:dyDescent="0.2">
      <c r="A54" s="19">
        <v>21</v>
      </c>
      <c r="B54" s="79" t="s">
        <v>55</v>
      </c>
      <c r="C54" s="80"/>
      <c r="D54" s="55">
        <f>D55+D57</f>
        <v>480</v>
      </c>
      <c r="E54" s="55">
        <f>E57</f>
        <v>472.07</v>
      </c>
      <c r="F54" s="67">
        <f t="shared" si="2"/>
        <v>0.98347916666666668</v>
      </c>
    </row>
    <row r="55" spans="1:13" ht="14.45" customHeight="1" x14ac:dyDescent="0.2">
      <c r="A55" s="37"/>
      <c r="B55" s="38" t="s">
        <v>44</v>
      </c>
      <c r="C55" s="21" t="s">
        <v>45</v>
      </c>
      <c r="D55" s="52">
        <v>0</v>
      </c>
      <c r="E55" s="52">
        <v>0</v>
      </c>
      <c r="F55" s="64">
        <v>0</v>
      </c>
    </row>
    <row r="56" spans="1:13" ht="14.45" customHeight="1" x14ac:dyDescent="0.2">
      <c r="A56" s="37"/>
      <c r="B56" s="38" t="s">
        <v>44</v>
      </c>
      <c r="C56" s="21" t="s">
        <v>46</v>
      </c>
      <c r="D56" s="52">
        <v>0</v>
      </c>
      <c r="E56" s="52">
        <v>0</v>
      </c>
      <c r="F56" s="64">
        <v>0</v>
      </c>
    </row>
    <row r="57" spans="1:13" ht="14.45" customHeight="1" x14ac:dyDescent="0.2">
      <c r="A57" s="37"/>
      <c r="B57" s="38" t="s">
        <v>51</v>
      </c>
      <c r="C57" s="21" t="s">
        <v>50</v>
      </c>
      <c r="D57" s="52">
        <v>480</v>
      </c>
      <c r="E57" s="52">
        <v>472.07</v>
      </c>
      <c r="F57" s="64">
        <f>E57/D57</f>
        <v>0.98347916666666668</v>
      </c>
      <c r="H57" s="5"/>
      <c r="M57" s="4"/>
    </row>
    <row r="58" spans="1:13" ht="12.25" thickBot="1" x14ac:dyDescent="0.25">
      <c r="A58" s="19"/>
      <c r="B58" s="79" t="s">
        <v>56</v>
      </c>
      <c r="C58" s="80"/>
      <c r="D58" s="55">
        <f>D59</f>
        <v>830</v>
      </c>
      <c r="E58" s="55">
        <f>E59</f>
        <v>810.26</v>
      </c>
      <c r="F58" s="67">
        <v>0</v>
      </c>
      <c r="H58" s="4"/>
    </row>
    <row r="59" spans="1:13" ht="23.1" customHeight="1" thickBot="1" x14ac:dyDescent="0.25">
      <c r="A59" s="7"/>
      <c r="B59" s="41">
        <v>4</v>
      </c>
      <c r="C59" s="51" t="s">
        <v>53</v>
      </c>
      <c r="D59" s="52">
        <v>830</v>
      </c>
      <c r="E59" s="52">
        <v>810.26</v>
      </c>
      <c r="F59" s="64">
        <f>E59/D59</f>
        <v>0.97621686746987946</v>
      </c>
    </row>
    <row r="60" spans="1:13" ht="36.700000000000003" customHeight="1" x14ac:dyDescent="0.2">
      <c r="A60" s="42"/>
      <c r="B60" s="43"/>
      <c r="C60" s="44" t="s">
        <v>47</v>
      </c>
      <c r="D60" s="56">
        <f>D18+D23+D41+D52+D54+D58</f>
        <v>237510</v>
      </c>
      <c r="E60" s="56">
        <f>E18+E23+E41+E52+E54+E58</f>
        <v>233451.47000000003</v>
      </c>
      <c r="F60" s="68">
        <f>E60/D60</f>
        <v>0.98291217211906878</v>
      </c>
    </row>
    <row r="61" spans="1:13" ht="25.5" customHeight="1" thickBot="1" x14ac:dyDescent="0.25">
      <c r="A61" s="11"/>
      <c r="B61" s="57"/>
      <c r="C61" s="58"/>
      <c r="D61" s="59"/>
      <c r="E61" s="60"/>
      <c r="F61" s="69"/>
    </row>
    <row r="62" spans="1:13" s="5" customFormat="1" x14ac:dyDescent="0.2">
      <c r="A62" s="45"/>
      <c r="B62" s="2"/>
      <c r="C62" s="46"/>
      <c r="D62" s="47"/>
      <c r="E62" s="47"/>
      <c r="F62" s="48"/>
      <c r="G62" s="3"/>
      <c r="H62" s="3"/>
      <c r="I62" s="3"/>
    </row>
    <row r="63" spans="1:13" s="5" customFormat="1" x14ac:dyDescent="0.2">
      <c r="A63" s="45"/>
      <c r="B63" s="2"/>
      <c r="C63" s="46"/>
      <c r="D63" s="47"/>
      <c r="E63" s="47"/>
      <c r="F63" s="48"/>
      <c r="G63" s="3"/>
      <c r="H63" s="3"/>
      <c r="I63" s="3"/>
    </row>
    <row r="64" spans="1:13" s="5" customFormat="1" x14ac:dyDescent="0.2">
      <c r="A64" s="1"/>
      <c r="B64" s="3"/>
      <c r="C64" s="3"/>
      <c r="D64" s="4"/>
      <c r="E64" s="4"/>
      <c r="F64" s="47"/>
      <c r="G64" s="3"/>
      <c r="H64" s="3"/>
      <c r="I64" s="3"/>
    </row>
    <row r="65" spans="1:9" s="5" customFormat="1" x14ac:dyDescent="0.2">
      <c r="A65" s="1"/>
      <c r="B65" s="2"/>
      <c r="C65" s="70" t="s">
        <v>66</v>
      </c>
      <c r="D65" s="49"/>
      <c r="E65" s="49"/>
      <c r="F65" s="4"/>
      <c r="G65" s="3"/>
      <c r="H65" s="3"/>
      <c r="I65" s="3"/>
    </row>
    <row r="66" spans="1:9" s="5" customFormat="1" x14ac:dyDescent="0.2">
      <c r="A66" s="1"/>
      <c r="B66" s="2"/>
      <c r="C66" s="50"/>
      <c r="D66" s="49"/>
      <c r="E66" s="71" t="s">
        <v>58</v>
      </c>
      <c r="F66" s="71"/>
      <c r="G66" s="3"/>
      <c r="H66" s="3"/>
      <c r="I66" s="3"/>
    </row>
    <row r="67" spans="1:9" s="5" customFormat="1" x14ac:dyDescent="0.2">
      <c r="A67" s="1"/>
      <c r="B67" s="2"/>
      <c r="C67" s="3"/>
      <c r="D67" s="49"/>
      <c r="E67" s="71" t="s">
        <v>60</v>
      </c>
      <c r="F67" s="71"/>
      <c r="G67" s="3"/>
      <c r="H67" s="3"/>
      <c r="I67" s="3"/>
    </row>
    <row r="68" spans="1:9" s="5" customFormat="1" x14ac:dyDescent="0.2">
      <c r="A68" s="1"/>
      <c r="B68" s="2"/>
      <c r="C68" s="49"/>
      <c r="D68" s="49"/>
      <c r="E68" s="49"/>
      <c r="F68" s="3"/>
      <c r="G68" s="3"/>
      <c r="H68" s="3"/>
      <c r="I68" s="3"/>
    </row>
  </sheetData>
  <mergeCells count="12">
    <mergeCell ref="E67:F67"/>
    <mergeCell ref="B2:F2"/>
    <mergeCell ref="B3:F3"/>
    <mergeCell ref="C7:F7"/>
    <mergeCell ref="C17:F17"/>
    <mergeCell ref="B18:C18"/>
    <mergeCell ref="B23:C23"/>
    <mergeCell ref="B41:C41"/>
    <mergeCell ref="B52:C52"/>
    <mergeCell ref="B54:C54"/>
    <mergeCell ref="B58:C58"/>
    <mergeCell ref="E66:F66"/>
  </mergeCells>
  <pageMargins left="0.70866141732283461" right="0.70866141732283461" top="0.74803149606299213" bottom="0.74803149606299213" header="0.31496062992125984" footer="0.31496062992125984"/>
  <pageSetup paperSize="9" scale="8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Izvršenje plana 2025</vt:lpstr>
      <vt:lpstr>'Izvršenje plana 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Danijela</dc:creator>
  <cp:lastModifiedBy>Danijela</cp:lastModifiedBy>
  <cp:lastPrinted>2026-06-09T09:41:47Z</cp:lastPrinted>
  <dcterms:created xsi:type="dcterms:W3CDTF">2022-11-28T08:00:58Z</dcterms:created>
  <dcterms:modified xsi:type="dcterms:W3CDTF">2026-06-09T11:25:29Z</dcterms:modified>
</cp:coreProperties>
</file>